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6" i="1"/>
  <c r="K6"/>
  <c r="F18"/>
  <c r="F17"/>
  <c r="F16"/>
  <c r="F13"/>
  <c r="F12"/>
  <c r="F11"/>
  <c r="F10"/>
  <c r="F8"/>
  <c r="F7"/>
  <c r="G23" l="1"/>
  <c r="F23"/>
  <c r="L7"/>
  <c r="M7"/>
  <c r="N7"/>
  <c r="K7"/>
  <c r="T8" l="1"/>
  <c r="S8"/>
  <c r="E23"/>
</calcChain>
</file>

<file path=xl/sharedStrings.xml><?xml version="1.0" encoding="utf-8"?>
<sst xmlns="http://schemas.openxmlformats.org/spreadsheetml/2006/main" count="41" uniqueCount="37">
  <si>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</si>
  <si>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</si>
  <si>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</si>
  <si>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</si>
  <si>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</si>
  <si>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</si>
  <si>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</si>
  <si>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Всього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</si>
  <si>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</si>
  <si>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</si>
  <si>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</si>
  <si>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</si>
  <si>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</si>
  <si>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</si>
  <si>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</si>
  <si>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Предмет</t>
  </si>
  <si>
    <t>КЕКВ</t>
  </si>
  <si>
    <t>№ п/п</t>
  </si>
  <si>
    <t>Розшифровка</t>
  </si>
  <si>
    <t>КФК</t>
  </si>
  <si>
    <t>Заходи по реалізації  державних програм  не віднесені до заходів розвитку</t>
  </si>
  <si>
    <t>Придбання матеріалів та предметів дов. приз.</t>
  </si>
  <si>
    <t xml:space="preserve">                      Капітальні видатки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</si>
  <si>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</si>
  <si>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Надходження та використання коштів загального та спеціального фонду                                         (форма 2 та форма 4.3)</t>
  </si>
  <si>
    <t xml:space="preserve"> Лиманівським  ДНЗ "Струмочок"</t>
  </si>
  <si>
    <t xml:space="preserve">ЗВІТ про надходження та використання всіх отриманих коштів </t>
  </si>
  <si>
    <t>Надходження коштів з інших джерел, не заборонених законодавством (форма 4.1)</t>
  </si>
  <si>
    <t>Надходження і використання коштів, отриманих за іншими джерелами власних надходжень (форма 4.2)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</si>
  <si>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8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</si>
  <si>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вересень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</si>
  <si>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8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</si>
  <si>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вересень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</si>
  <si>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8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</si>
  <si>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за вересень 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</si>
  <si>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8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</si>
  <si>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вересень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</si>
</sst>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4" borderId="3" xfId="0" applyNumberFormat="1" applyFill="1" applyBorder="1"/>
    <xf numFmtId="4" fontId="0" fillId="3" borderId="3" xfId="0" applyNumberFormat="1" applyFill="1" applyBorder="1"/>
    <xf numFmtId="4" fontId="0" fillId="2" borderId="3" xfId="0" applyNumberFormat="1" applyFill="1" applyBorder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" fillId="0" borderId="0" xfId="0" applyNumberFormat="1" applyFont="1" applyBorder="1"/>
    <xf numFmtId="4" fontId="0" fillId="6" borderId="0" xfId="0" applyNumberFormat="1" applyFill="1" applyBorder="1"/>
    <xf numFmtId="2" fontId="0" fillId="6" borderId="0" xfId="0" applyNumberFormat="1" applyFill="1" applyBorder="1"/>
    <xf numFmtId="0" fontId="1" fillId="0" borderId="0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2" fontId="1" fillId="0" borderId="1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4" fontId="9" fillId="5" borderId="8" xfId="0" applyNumberFormat="1" applyFont="1" applyFill="1" applyBorder="1"/>
    <xf numFmtId="4" fontId="9" fillId="5" borderId="12" xfId="0" applyNumberFormat="1" applyFont="1" applyFill="1" applyBorder="1"/>
    <xf numFmtId="4" fontId="9" fillId="5" borderId="7" xfId="0" applyNumberFormat="1" applyFont="1" applyFill="1" applyBorder="1"/>
    <xf numFmtId="0" fontId="1" fillId="0" borderId="13" xfId="0" applyFont="1" applyBorder="1" applyAlignment="1"/>
    <xf numFmtId="0" fontId="0" fillId="6" borderId="0" xfId="0" applyFill="1" applyBorder="1"/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 wrapText="1"/>
    </xf>
    <xf numFmtId="4" fontId="9" fillId="6" borderId="0" xfId="0" applyNumberFormat="1" applyFont="1" applyFill="1" applyBorder="1"/>
    <xf numFmtId="0" fontId="5" fillId="0" borderId="0" xfId="0" applyFont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6" xfId="0" applyFont="1" applyFill="1" applyBorder="1"/>
    <xf numFmtId="0" fontId="9" fillId="0" borderId="0" xfId="0" applyFont="1"/>
    <xf numFmtId="0" fontId="0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0" fillId="5" borderId="2" xfId="0" applyFill="1" applyBorder="1"/>
    <xf numFmtId="4" fontId="9" fillId="5" borderId="8" xfId="0" applyNumberFormat="1" applyFont="1" applyFill="1" applyBorder="1" applyAlignment="1">
      <alignment horizontal="center"/>
    </xf>
    <xf numFmtId="4" fontId="1" fillId="5" borderId="14" xfId="0" applyNumberFormat="1" applyFont="1" applyFill="1" applyBorder="1" applyAlignment="1"/>
    <xf numFmtId="4" fontId="9" fillId="5" borderId="16" xfId="0" applyNumberFormat="1" applyFont="1" applyFill="1" applyBorder="1"/>
    <xf numFmtId="4" fontId="9" fillId="5" borderId="17" xfId="0" applyNumberFormat="1" applyFont="1" applyFill="1" applyBorder="1"/>
    <xf numFmtId="4" fontId="0" fillId="5" borderId="2" xfId="0" applyNumberFormat="1" applyFill="1" applyBorder="1"/>
    <xf numFmtId="4" fontId="0" fillId="5" borderId="1" xfId="0" applyNumberFormat="1" applyFont="1" applyFill="1" applyBorder="1"/>
    <xf numFmtId="4" fontId="1" fillId="5" borderId="18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4" fontId="0" fillId="4" borderId="20" xfId="0" applyNumberFormat="1" applyFill="1" applyBorder="1"/>
    <xf numFmtId="0" fontId="0" fillId="3" borderId="19" xfId="0" applyFill="1" applyBorder="1" applyAlignment="1">
      <alignment horizontal="center" vertical="center"/>
    </xf>
    <xf numFmtId="4" fontId="0" fillId="3" borderId="20" xfId="0" applyNumberFormat="1" applyFill="1" applyBorder="1"/>
    <xf numFmtId="0" fontId="0" fillId="2" borderId="19" xfId="0" applyFill="1" applyBorder="1" applyAlignment="1">
      <alignment horizontal="center" vertical="center"/>
    </xf>
    <xf numFmtId="4" fontId="0" fillId="2" borderId="20" xfId="0" applyNumberFormat="1" applyFill="1" applyBorder="1"/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6" borderId="29" xfId="0" applyFont="1" applyFill="1" applyBorder="1" applyAlignment="1">
      <alignment horizontal="left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/>
    <xf numFmtId="4" fontId="0" fillId="5" borderId="31" xfId="0" applyNumberFormat="1" applyFill="1" applyBorder="1"/>
    <xf numFmtId="4" fontId="0" fillId="5" borderId="32" xfId="0" applyNumberFormat="1" applyFill="1" applyBorder="1"/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2" xfId="0" applyFill="1" applyBorder="1" applyAlignment="1">
      <alignment wrapText="1"/>
    </xf>
    <xf numFmtId="4" fontId="0" fillId="3" borderId="22" xfId="0" applyNumberFormat="1" applyFill="1" applyBorder="1"/>
    <xf numFmtId="4" fontId="0" fillId="3" borderId="23" xfId="0" applyNumberFormat="1" applyFill="1" applyBorder="1"/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/>
    <xf numFmtId="4" fontId="0" fillId="5" borderId="25" xfId="0" applyNumberFormat="1" applyFill="1" applyBorder="1"/>
    <xf numFmtId="4" fontId="0" fillId="5" borderId="26" xfId="0" applyNumberFormat="1" applyFill="1" applyBorder="1"/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/>
    <xf numFmtId="4" fontId="0" fillId="3" borderId="28" xfId="0" applyNumberFormat="1" applyFill="1" applyBorder="1"/>
    <xf numFmtId="4" fontId="0" fillId="3" borderId="29" xfId="0" applyNumberFormat="1" applyFill="1" applyBorder="1"/>
    <xf numFmtId="0" fontId="0" fillId="0" borderId="9" xfId="0" applyBorder="1" applyAlignment="1">
      <alignment horizontal="center" vertical="center"/>
    </xf>
    <xf numFmtId="4" fontId="0" fillId="0" borderId="8" xfId="0" applyNumberFormat="1" applyBorder="1"/>
    <xf numFmtId="4" fontId="0" fillId="0" borderId="7" xfId="0" applyNumberFormat="1" applyBorder="1"/>
    <xf numFmtId="0" fontId="0" fillId="0" borderId="6" xfId="0" applyBorder="1" applyAlignment="1">
      <alignment horizontal="center" vertical="center"/>
    </xf>
    <xf numFmtId="4" fontId="0" fillId="0" borderId="5" xfId="0" applyNumberFormat="1" applyBorder="1"/>
    <xf numFmtId="4" fontId="0" fillId="0" borderId="18" xfId="0" applyNumberFormat="1" applyBorder="1"/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/>
    <xf numFmtId="4" fontId="0" fillId="4" borderId="31" xfId="0" applyNumberFormat="1" applyFill="1" applyBorder="1"/>
    <xf numFmtId="4" fontId="0" fillId="4" borderId="32" xfId="0" applyNumberFormat="1" applyFill="1" applyBorder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/>
    <xf numFmtId="4" fontId="0" fillId="4" borderId="22" xfId="0" applyNumberFormat="1" applyFill="1" applyBorder="1"/>
    <xf numFmtId="4" fontId="0" fillId="4" borderId="23" xfId="0" applyNumberForma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left"/>
    </xf>
    <xf numFmtId="0" fontId="1" fillId="6" borderId="28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topLeftCell="F1" workbookViewId="0">
      <selection activeCell="M16" sqref="M15:M16"/>
    </sheetView>
  </sheetViews>
  <sheetFormatPr defaultRowHeight="15"/>
  <cols>
    <col min="1" max="1" width="5" customWidth="1"/>
    <col min="2" max="2" width="9.140625" style="12"/>
    <col min="4" max="4" width="43.5703125" customWidth="1"/>
    <col min="5" max="5" width="18.7109375" customWidth="1"/>
    <col min="6" max="7" width="18.140625" customWidth="1"/>
    <col min="9" max="9" width="7.7109375" customWidth="1"/>
    <col min="10" max="10" width="12" customWidth="1"/>
    <col min="11" max="11" width="18.28515625" customWidth="1"/>
    <col min="12" max="12" width="20" customWidth="1"/>
    <col min="13" max="13" width="20.140625" customWidth="1"/>
    <col min="14" max="14" width="19.5703125" customWidth="1"/>
    <col min="15" max="15" width="9.140625" style="28"/>
    <col min="16" max="16" width="6.85546875" customWidth="1"/>
    <col min="17" max="17" width="9.140625" customWidth="1"/>
    <col min="18" max="18" width="31.42578125" customWidth="1"/>
    <col min="19" max="19" width="20.140625" customWidth="1"/>
    <col min="20" max="20" width="20.5703125" customWidth="1"/>
  </cols>
  <sheetData>
    <row r="1" spans="2:21" ht="29.25" customHeight="1">
      <c r="P1" s="28"/>
      <c r="Q1" s="28"/>
      <c r="R1" s="28"/>
      <c r="S1" s="28"/>
      <c r="T1" s="28"/>
    </row>
    <row r="2" spans="2:21" ht="21" customHeight="1">
      <c r="B2" s="95" t="s">
        <v>26</v>
      </c>
      <c r="C2" s="95"/>
      <c r="D2" s="95"/>
      <c r="E2" s="95"/>
      <c r="F2" s="95"/>
      <c r="G2" s="95"/>
      <c r="H2" s="8"/>
      <c r="J2" s="94" t="s">
        <v>27</v>
      </c>
      <c r="K2" s="94"/>
      <c r="L2" s="94"/>
      <c r="M2" s="94"/>
      <c r="N2" s="94"/>
      <c r="O2" s="29"/>
      <c r="P2" s="94" t="s">
        <v>28</v>
      </c>
      <c r="Q2" s="94"/>
      <c r="R2" s="94"/>
      <c r="S2" s="94"/>
      <c r="T2" s="94"/>
      <c r="U2" s="20"/>
    </row>
    <row r="3" spans="2:21" ht="21">
      <c r="B3" s="95" t="s">
        <v>25</v>
      </c>
      <c r="C3" s="95"/>
      <c r="D3" s="95"/>
      <c r="E3" s="95"/>
      <c r="F3" s="95"/>
      <c r="G3" s="95"/>
      <c r="H3" s="8"/>
      <c r="I3" s="33"/>
      <c r="J3" s="94"/>
      <c r="K3" s="94"/>
      <c r="L3" s="94"/>
      <c r="M3" s="94"/>
      <c r="N3" s="94"/>
      <c r="O3" s="29"/>
      <c r="P3" s="94"/>
      <c r="Q3" s="94"/>
      <c r="R3" s="94"/>
      <c r="S3" s="94"/>
      <c r="T3" s="94"/>
      <c r="U3" s="20"/>
    </row>
    <row r="4" spans="2:21" ht="42" customHeight="1" thickBot="1">
      <c r="B4" s="106" t="s">
        <v>24</v>
      </c>
      <c r="C4" s="106"/>
      <c r="D4" s="106"/>
      <c r="E4" s="106"/>
      <c r="F4" s="106"/>
      <c r="G4" s="106"/>
      <c r="I4" s="95"/>
      <c r="J4" s="95"/>
      <c r="K4" s="95"/>
      <c r="L4" s="95"/>
      <c r="M4" s="95"/>
      <c r="N4" s="95"/>
      <c r="O4" s="30"/>
      <c r="P4" s="95"/>
      <c r="Q4" s="95"/>
      <c r="R4" s="95"/>
      <c r="S4" s="95"/>
      <c r="T4" s="95"/>
      <c r="U4" s="95"/>
    </row>
    <row r="5" spans="2:21" ht="92.25" customHeight="1" thickBot="1">
      <c r="B5" s="7" t="s">
        <v>17</v>
      </c>
      <c r="C5" s="6" t="s">
        <v>19</v>
      </c>
      <c r="D5" s="6" t="s">
        <v>18</v>
      </c>
      <c r="E5" s="13" t="s">
        <v>23</v>
      </c>
      <c r="F5" s="13" t="s">
        <v>29</v>
      </c>
      <c r="G5" s="50" t="s">
        <v>30</v>
      </c>
      <c r="H5" s="5"/>
      <c r="I5" s="19"/>
      <c r="J5" s="7" t="s">
        <v>17</v>
      </c>
      <c r="K5" s="21" t="s">
        <v>31</v>
      </c>
      <c r="L5" s="21" t="s">
        <v>32</v>
      </c>
      <c r="M5" s="22" t="s">
        <v>33</v>
      </c>
      <c r="N5" s="22" t="s">
        <v>34</v>
      </c>
      <c r="O5" s="31"/>
      <c r="P5" s="7" t="s">
        <v>17</v>
      </c>
      <c r="Q5" s="6" t="s">
        <v>16</v>
      </c>
      <c r="R5" s="6" t="s">
        <v>15</v>
      </c>
      <c r="S5" s="34" t="s">
        <v>35</v>
      </c>
      <c r="T5" s="35" t="s">
        <v>36</v>
      </c>
    </row>
    <row r="6" spans="2:21" ht="26.25" customHeight="1" thickBot="1">
      <c r="B6" s="59"/>
      <c r="C6" s="99" t="s">
        <v>14</v>
      </c>
      <c r="D6" s="99"/>
      <c r="E6" s="60"/>
      <c r="F6" s="60"/>
      <c r="G6" s="61"/>
      <c r="I6" s="17"/>
      <c r="J6" s="23">
        <v>1</v>
      </c>
      <c r="K6" s="43">
        <f>12008+62711+7296</f>
        <v>82015</v>
      </c>
      <c r="L6" s="24">
        <v>8457</v>
      </c>
      <c r="M6" s="25">
        <f>2920+35880+17804.45</f>
        <v>56604.45</v>
      </c>
      <c r="N6" s="26">
        <v>14763.9</v>
      </c>
      <c r="O6" s="32"/>
      <c r="P6" s="36">
        <v>1</v>
      </c>
      <c r="Q6" s="37">
        <v>2230</v>
      </c>
      <c r="R6" s="38" t="s">
        <v>8</v>
      </c>
      <c r="S6" s="45">
        <v>16344</v>
      </c>
      <c r="T6" s="46">
        <v>0</v>
      </c>
      <c r="U6" s="39"/>
    </row>
    <row r="7" spans="2:21" ht="21" customHeight="1" thickBot="1">
      <c r="B7" s="63">
        <v>1</v>
      </c>
      <c r="C7" s="64">
        <v>2111</v>
      </c>
      <c r="D7" s="64" t="s">
        <v>13</v>
      </c>
      <c r="E7" s="65">
        <v>2509108</v>
      </c>
      <c r="F7" s="65">
        <f>186991.78+1023463.64+176825.99</f>
        <v>1387281.41</v>
      </c>
      <c r="G7" s="66">
        <v>274715.53000000003</v>
      </c>
      <c r="I7" s="17"/>
      <c r="J7" s="27" t="s">
        <v>7</v>
      </c>
      <c r="K7" s="44">
        <f>K6</f>
        <v>82015</v>
      </c>
      <c r="L7" s="44">
        <f t="shared" ref="L7:N7" si="0">L6</f>
        <v>8457</v>
      </c>
      <c r="M7" s="44">
        <f t="shared" si="0"/>
        <v>56604.45</v>
      </c>
      <c r="N7" s="44">
        <f t="shared" si="0"/>
        <v>14763.9</v>
      </c>
      <c r="O7" s="15"/>
      <c r="P7" s="40">
        <v>2</v>
      </c>
      <c r="Q7" s="41">
        <v>2210</v>
      </c>
      <c r="R7" s="42"/>
      <c r="S7" s="47"/>
      <c r="T7" s="48"/>
    </row>
    <row r="8" spans="2:21" ht="15.75" thickBot="1">
      <c r="B8" s="72">
        <v>2</v>
      </c>
      <c r="C8" s="73">
        <v>2120</v>
      </c>
      <c r="D8" s="73" t="s">
        <v>12</v>
      </c>
      <c r="E8" s="74">
        <v>585622</v>
      </c>
      <c r="F8" s="74">
        <f>224961.6+41138.2+38080.85</f>
        <v>304180.64999999997</v>
      </c>
      <c r="G8" s="75">
        <v>55399.5</v>
      </c>
      <c r="I8" s="17"/>
      <c r="J8" s="18"/>
      <c r="K8" s="15"/>
      <c r="L8" s="15"/>
      <c r="M8" s="15"/>
      <c r="P8" s="102" t="s">
        <v>7</v>
      </c>
      <c r="Q8" s="103"/>
      <c r="R8" s="103"/>
      <c r="S8" s="49">
        <f>SUM(S6:S7)</f>
        <v>16344</v>
      </c>
      <c r="T8" s="49">
        <f>SUM(T6:T7)</f>
        <v>0</v>
      </c>
    </row>
    <row r="9" spans="2:21" ht="28.5" customHeight="1" thickBot="1">
      <c r="B9" s="80"/>
      <c r="C9" s="100" t="s">
        <v>11</v>
      </c>
      <c r="D9" s="100"/>
      <c r="E9" s="81"/>
      <c r="F9" s="81"/>
      <c r="G9" s="82"/>
      <c r="I9" s="17"/>
      <c r="J9" s="18"/>
      <c r="K9" s="16"/>
      <c r="L9" s="16"/>
      <c r="M9" s="16"/>
      <c r="P9" s="28"/>
      <c r="Q9" s="28"/>
      <c r="R9" s="28"/>
      <c r="S9" s="28"/>
      <c r="T9" s="28"/>
    </row>
    <row r="10" spans="2:21">
      <c r="B10" s="86">
        <v>3</v>
      </c>
      <c r="C10" s="87">
        <v>2210</v>
      </c>
      <c r="D10" s="87" t="s">
        <v>10</v>
      </c>
      <c r="E10" s="88">
        <v>176476</v>
      </c>
      <c r="F10" s="88">
        <f>58509.93+3257</f>
        <v>61766.93</v>
      </c>
      <c r="G10" s="89">
        <v>30644</v>
      </c>
      <c r="I10" s="17"/>
      <c r="J10" s="18"/>
      <c r="K10" s="16"/>
      <c r="L10" s="16"/>
      <c r="M10" s="16"/>
    </row>
    <row r="11" spans="2:21">
      <c r="B11" s="51">
        <v>4</v>
      </c>
      <c r="C11" s="4">
        <v>2220</v>
      </c>
      <c r="D11" s="4" t="s">
        <v>9</v>
      </c>
      <c r="E11" s="9">
        <v>31920</v>
      </c>
      <c r="F11" s="9">
        <f>2719.52+6550</f>
        <v>9269.52</v>
      </c>
      <c r="G11" s="52">
        <v>0</v>
      </c>
      <c r="I11" s="17"/>
      <c r="J11" s="18"/>
      <c r="K11" s="16"/>
      <c r="L11" s="16"/>
      <c r="M11" s="16"/>
    </row>
    <row r="12" spans="2:21">
      <c r="B12" s="51">
        <v>5</v>
      </c>
      <c r="C12" s="4">
        <v>2230</v>
      </c>
      <c r="D12" s="4" t="s">
        <v>8</v>
      </c>
      <c r="E12" s="9">
        <v>359833</v>
      </c>
      <c r="F12" s="9">
        <f>5452.4+51569.75+18044</f>
        <v>75066.149999999994</v>
      </c>
      <c r="G12" s="52">
        <v>124900.9</v>
      </c>
      <c r="I12" s="96"/>
      <c r="J12" s="96"/>
      <c r="K12" s="14"/>
      <c r="L12" s="14"/>
      <c r="M12" s="14"/>
    </row>
    <row r="13" spans="2:21">
      <c r="B13" s="51">
        <v>6</v>
      </c>
      <c r="C13" s="4">
        <v>2240</v>
      </c>
      <c r="D13" s="4" t="s">
        <v>6</v>
      </c>
      <c r="E13" s="9">
        <v>99500</v>
      </c>
      <c r="F13" s="9">
        <f>4372.01+26216.59+2078.62</f>
        <v>32667.219999999998</v>
      </c>
      <c r="G13" s="52">
        <v>2191.13</v>
      </c>
      <c r="I13" s="1"/>
    </row>
    <row r="14" spans="2:21" ht="15.75" thickBot="1">
      <c r="B14" s="90">
        <v>7</v>
      </c>
      <c r="C14" s="91">
        <v>2250</v>
      </c>
      <c r="D14" s="91" t="s">
        <v>5</v>
      </c>
      <c r="E14" s="92">
        <v>3000</v>
      </c>
      <c r="F14" s="92">
        <v>0</v>
      </c>
      <c r="G14" s="93">
        <v>0</v>
      </c>
      <c r="I14" s="1"/>
    </row>
    <row r="15" spans="2:21" ht="24.75" customHeight="1" thickBot="1">
      <c r="B15" s="83"/>
      <c r="C15" s="101" t="s">
        <v>4</v>
      </c>
      <c r="D15" s="101"/>
      <c r="E15" s="84"/>
      <c r="F15" s="84"/>
      <c r="G15" s="85"/>
      <c r="I15" s="1"/>
    </row>
    <row r="16" spans="2:21">
      <c r="B16" s="76">
        <v>8</v>
      </c>
      <c r="C16" s="77">
        <v>2272</v>
      </c>
      <c r="D16" s="77" t="s">
        <v>3</v>
      </c>
      <c r="E16" s="78">
        <v>7680</v>
      </c>
      <c r="F16" s="78">
        <f>1509.19+2622.27+350.08</f>
        <v>4481.54</v>
      </c>
      <c r="G16" s="79">
        <v>1850.76</v>
      </c>
      <c r="I16" s="1"/>
    </row>
    <row r="17" spans="2:9">
      <c r="B17" s="53">
        <v>9</v>
      </c>
      <c r="C17" s="3">
        <v>2273</v>
      </c>
      <c r="D17" s="3" t="s">
        <v>2</v>
      </c>
      <c r="E17" s="10">
        <v>45320</v>
      </c>
      <c r="F17" s="10">
        <f>3214.13+12548.26+1501.13</f>
        <v>17263.52</v>
      </c>
      <c r="G17" s="54">
        <v>1573.37</v>
      </c>
      <c r="I17" s="1"/>
    </row>
    <row r="18" spans="2:9">
      <c r="B18" s="53">
        <v>10</v>
      </c>
      <c r="C18" s="3">
        <v>2274</v>
      </c>
      <c r="D18" s="3" t="s">
        <v>1</v>
      </c>
      <c r="E18" s="10">
        <v>89694</v>
      </c>
      <c r="F18" s="10">
        <f>37841.62+2215.31+7208.97</f>
        <v>47265.9</v>
      </c>
      <c r="G18" s="54">
        <v>1979.89</v>
      </c>
      <c r="I18" s="1"/>
    </row>
    <row r="19" spans="2:9" ht="30.75" thickBot="1">
      <c r="B19" s="67">
        <v>11</v>
      </c>
      <c r="C19" s="68">
        <v>2282</v>
      </c>
      <c r="D19" s="69" t="s">
        <v>20</v>
      </c>
      <c r="E19" s="70">
        <v>3000</v>
      </c>
      <c r="F19" s="70">
        <v>0</v>
      </c>
      <c r="G19" s="71">
        <v>848</v>
      </c>
      <c r="I19" s="1"/>
    </row>
    <row r="20" spans="2:9" ht="30.75" customHeight="1">
      <c r="B20" s="104" t="s">
        <v>22</v>
      </c>
      <c r="C20" s="105"/>
      <c r="D20" s="105"/>
      <c r="E20" s="105"/>
      <c r="F20" s="105"/>
      <c r="G20" s="62"/>
      <c r="I20" s="1"/>
    </row>
    <row r="21" spans="2:9">
      <c r="B21" s="55">
        <v>12</v>
      </c>
      <c r="C21" s="2">
        <v>3110</v>
      </c>
      <c r="D21" s="2" t="s">
        <v>21</v>
      </c>
      <c r="E21" s="11">
        <v>71300</v>
      </c>
      <c r="F21" s="11">
        <v>0</v>
      </c>
      <c r="G21" s="56">
        <v>0</v>
      </c>
      <c r="I21" s="1"/>
    </row>
    <row r="22" spans="2:9">
      <c r="B22" s="55">
        <v>13</v>
      </c>
      <c r="C22" s="2">
        <v>3132</v>
      </c>
      <c r="D22" s="2"/>
      <c r="E22" s="11">
        <v>480252</v>
      </c>
      <c r="F22" s="11">
        <v>55500</v>
      </c>
      <c r="G22" s="56">
        <v>0</v>
      </c>
      <c r="I22" s="1"/>
    </row>
    <row r="23" spans="2:9" ht="15.75" thickBot="1">
      <c r="B23" s="97" t="s">
        <v>0</v>
      </c>
      <c r="C23" s="98"/>
      <c r="D23" s="98"/>
      <c r="E23" s="57">
        <f t="shared" ref="E23:F23" si="1">SUM(E7:E22)</f>
        <v>4462705</v>
      </c>
      <c r="F23" s="57">
        <f t="shared" si="1"/>
        <v>1994742.8399999996</v>
      </c>
      <c r="G23" s="58">
        <f>SUM(G7:G22)</f>
        <v>494103.08000000007</v>
      </c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>
      <c r="I28" s="1"/>
    </row>
    <row r="29" spans="2:9">
      <c r="I29" s="1"/>
    </row>
    <row r="30" spans="2:9">
      <c r="I30" s="1"/>
    </row>
    <row r="31" spans="2:9">
      <c r="I31" s="1"/>
    </row>
    <row r="32" spans="2:9">
      <c r="I32" s="1"/>
    </row>
    <row r="33" spans="9:9">
      <c r="I33" s="1"/>
    </row>
  </sheetData>
  <mergeCells count="14">
    <mergeCell ref="P2:T3"/>
    <mergeCell ref="P4:U4"/>
    <mergeCell ref="I12:J12"/>
    <mergeCell ref="B23:D23"/>
    <mergeCell ref="C6:D6"/>
    <mergeCell ref="C9:D9"/>
    <mergeCell ref="C15:D15"/>
    <mergeCell ref="P8:R8"/>
    <mergeCell ref="B20:F20"/>
    <mergeCell ref="I4:N4"/>
    <mergeCell ref="B3:G3"/>
    <mergeCell ref="B4:G4"/>
    <mergeCell ref="J2:N3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2021-10-23T05:59:36Z</dcterms:modified>
</cp:coreProperties>
</file>